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Sheet1" sheetId="3" state="hidden" r:id="rId1"/>
    <sheet name="报价单及相关要求" sheetId="2" r:id="rId2"/>
  </sheets>
  <definedNames>
    <definedName name="_xlnm._FilterDatabase" localSheetId="0" hidden="1">Sheet1!$K$1:$L$25</definedName>
    <definedName name="_xlnm._FilterDatabase" localSheetId="1" hidden="1">报价单及相关要求!$A$2:$L$34</definedName>
    <definedName name="_xlnm.Print_Titles" localSheetId="1">报价单及相关要求!$1:$2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<sst xmlns="http://schemas.openxmlformats.org/spreadsheetml/2006/main" count="171" uniqueCount="105">
  <si>
    <t>吨/米</t>
  </si>
  <si>
    <t>总量/万米</t>
  </si>
  <si>
    <t>单位</t>
  </si>
  <si>
    <t>地址</t>
  </si>
  <si>
    <t>占比</t>
  </si>
  <si>
    <t>重量/吨</t>
  </si>
  <si>
    <t>河北</t>
  </si>
  <si>
    <t>深州</t>
  </si>
  <si>
    <t>黄冈</t>
  </si>
  <si>
    <t>黄州区</t>
  </si>
  <si>
    <t>杭州</t>
  </si>
  <si>
    <t>江东工厂</t>
  </si>
  <si>
    <t>嘉兴</t>
  </si>
  <si>
    <t>嘉兴工厂</t>
  </si>
  <si>
    <t>浙江安吉/湖州</t>
  </si>
  <si>
    <t>浙江湖州/安吉</t>
  </si>
  <si>
    <t>桐乡</t>
  </si>
  <si>
    <t>绍兴/江阴/海宁/盐城</t>
  </si>
  <si>
    <t>江苏省散货/全运通</t>
  </si>
  <si>
    <t>浙江海宁</t>
  </si>
  <si>
    <t>惠州</t>
  </si>
  <si>
    <t>吴江</t>
  </si>
  <si>
    <t>天津</t>
  </si>
  <si>
    <t>武清开发区</t>
  </si>
  <si>
    <t>陕西</t>
  </si>
  <si>
    <t>重庆</t>
  </si>
  <si>
    <t>深圳与惠州交界处</t>
  </si>
  <si>
    <t>佛山</t>
  </si>
  <si>
    <t>顺德</t>
  </si>
  <si>
    <t>江门</t>
  </si>
  <si>
    <t>佛山-江门</t>
  </si>
  <si>
    <t>蓬江</t>
  </si>
  <si>
    <t>东莞</t>
  </si>
  <si>
    <t>厚街</t>
  </si>
  <si>
    <t>报价单模版及相关要求</t>
  </si>
  <si>
    <t>提货点</t>
  </si>
  <si>
    <t>区域</t>
  </si>
  <si>
    <t>送货线路</t>
  </si>
  <si>
    <t>子集城市</t>
  </si>
  <si>
    <t>2026年预估重量（吨）</t>
  </si>
  <si>
    <t>单价</t>
  </si>
  <si>
    <t>接货费</t>
  </si>
  <si>
    <t>送货费</t>
  </si>
  <si>
    <t>卸货费</t>
  </si>
  <si>
    <t>开票税率</t>
  </si>
  <si>
    <t>运输时效
以接货时间算起</t>
  </si>
  <si>
    <t>备注</t>
  </si>
  <si>
    <t>成都众信塑胶</t>
  </si>
  <si>
    <t>江浙</t>
  </si>
  <si>
    <t>杭州市</t>
  </si>
  <si>
    <t>萧山区</t>
  </si>
  <si>
    <t>钱塘区</t>
  </si>
  <si>
    <t>湖州市</t>
  </si>
  <si>
    <t>安吉县</t>
  </si>
  <si>
    <t>嘉兴市</t>
  </si>
  <si>
    <t>桐乡市</t>
  </si>
  <si>
    <t>秀洲区</t>
  </si>
  <si>
    <t>海宁市</t>
  </si>
  <si>
    <t>嘉善县</t>
  </si>
  <si>
    <t>/</t>
  </si>
  <si>
    <t>南湖区</t>
  </si>
  <si>
    <t>绍兴市</t>
  </si>
  <si>
    <t>广东</t>
  </si>
  <si>
    <t>江门市</t>
  </si>
  <si>
    <t>蓬江区</t>
  </si>
  <si>
    <t>佛山市</t>
  </si>
  <si>
    <t>顺德区</t>
  </si>
  <si>
    <t>部分客户需物流有暂存和满足自提需求</t>
  </si>
  <si>
    <t>南海区</t>
  </si>
  <si>
    <t>需卸货</t>
  </si>
  <si>
    <t>惠州市</t>
  </si>
  <si>
    <t>大亚湾西区</t>
  </si>
  <si>
    <t>大亚湾经济开发区</t>
  </si>
  <si>
    <t>深圳市</t>
  </si>
  <si>
    <t>龙岗区</t>
  </si>
  <si>
    <t>惠阳区</t>
  </si>
  <si>
    <t>坪山区</t>
  </si>
  <si>
    <t>东莞市</t>
  </si>
  <si>
    <t>厚街镇</t>
  </si>
  <si>
    <t>江苏</t>
  </si>
  <si>
    <t>苏州市</t>
  </si>
  <si>
    <t>吴江区</t>
  </si>
  <si>
    <t>相城区</t>
  </si>
  <si>
    <t>无锡市</t>
  </si>
  <si>
    <t>江阴市</t>
  </si>
  <si>
    <t>盐城市</t>
  </si>
  <si>
    <t>京津冀</t>
  </si>
  <si>
    <t>廊坊市</t>
  </si>
  <si>
    <t>霸州市</t>
  </si>
  <si>
    <t>香河县</t>
  </si>
  <si>
    <t>衡水市</t>
  </si>
  <si>
    <t>深州市</t>
  </si>
  <si>
    <t>天津市</t>
  </si>
  <si>
    <t>湖北</t>
  </si>
  <si>
    <t>黄冈市</t>
  </si>
  <si>
    <t>潜江市</t>
  </si>
  <si>
    <t>福建</t>
  </si>
  <si>
    <t>厦门市</t>
  </si>
  <si>
    <t>集美区</t>
  </si>
  <si>
    <t>新客户</t>
  </si>
  <si>
    <t>西部区域</t>
  </si>
  <si>
    <t>陕西省</t>
  </si>
  <si>
    <t>咸阳市</t>
  </si>
  <si>
    <t>重庆市</t>
  </si>
  <si>
    <t>江津区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</si>
</sst>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10" zoomScaleNormal="110" workbookViewId="0">
      <selection activeCell="F31" sqref="F31"/>
    </sheetView>
  </sheetViews>
  <sheetFormatPr defaultColWidth="8" defaultRowHeight="13.5"/>
  <cols>
    <col min="1" max="1" width="8" style="23"/>
    <col min="2" max="2" width="8.77777777777778" style="23" customWidth="1"/>
    <col min="3" max="3" width="8" style="23"/>
    <col min="4" max="4" width="18.1111111111111" style="23" customWidth="1"/>
    <col min="5" max="5" width="8" style="23"/>
    <col min="6" max="6" width="10.5555555555556" style="24" customWidth="1"/>
    <col min="7" max="9" width="8" style="23" hidden="1" customWidth="1"/>
    <col min="10" max="10" width="7.81481481481481" style="23" customWidth="1"/>
    <col min="11" max="11" width="18.1111111111111" style="23" customWidth="1"/>
    <col min="12" max="12" width="9.59259259259259" style="23" customWidth="1"/>
    <col min="13" max="13" width="16.7259259259259" style="23" customWidth="1"/>
    <col min="14" max="16384" width="8" style="23"/>
  </cols>
  <sheetData>
    <row r="1" spans="1:13">
      <c r="A1" s="23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K1" s="25" t="s">
        <v>3</v>
      </c>
      <c r="L1" s="25" t="s">
        <v>5</v>
      </c>
    </row>
    <row r="2" ht="16.5" spans="1:13">
      <c r="A2" s="23">
        <v>0.00065</v>
      </c>
      <c r="B2" s="27">
        <v>380</v>
      </c>
      <c r="C2" s="25">
        <v>10000</v>
      </c>
      <c r="D2" s="25" t="s">
        <v>6</v>
      </c>
      <c r="E2" s="25">
        <v>0.15</v>
      </c>
      <c r="F2" s="26">
        <f>$A$2*$B$2*$C$2*E2</f>
        <v>370.5</v>
      </c>
      <c r="K2" s="25" t="s">
        <v>6</v>
      </c>
      <c r="L2" s="25">
        <v>250.8</v>
      </c>
      <c r="M2" s="13" t="s">
        <v>7</v>
      </c>
    </row>
    <row r="3" ht="16.5" spans="1:13">
      <c r="B3" s="27"/>
      <c r="C3" s="25"/>
      <c r="D3" s="25" t="s">
        <v>8</v>
      </c>
      <c r="E3" s="25">
        <v>0.1</v>
      </c>
      <c r="F3" s="26">
        <f>$A$2*$B$2*$C$2*E3</f>
        <v>247</v>
      </c>
      <c r="K3" s="25" t="s">
        <v>8</v>
      </c>
      <c r="L3" s="25">
        <v>167.2</v>
      </c>
      <c r="M3" s="13" t="s">
        <v>9</v>
      </c>
    </row>
    <row r="4" spans="1:13">
      <c r="B4" s="27"/>
      <c r="C4" s="25"/>
      <c r="D4" s="25" t="s">
        <v>10</v>
      </c>
      <c r="E4" s="25">
        <v>0.25</v>
      </c>
      <c r="F4" s="26">
        <f>$A$2*$B$2*$C$2*E4</f>
        <v>617.5</v>
      </c>
      <c r="J4" s="23">
        <v>2</v>
      </c>
      <c r="K4" s="28" t="s">
        <v>10</v>
      </c>
      <c r="L4" s="25">
        <v>418</v>
      </c>
      <c r="M4" s="23" t="s">
        <v>11</v>
      </c>
    </row>
    <row r="5" spans="1:13">
      <c r="B5" s="27"/>
      <c r="C5" s="25"/>
      <c r="D5" s="25" t="s">
        <v>12</v>
      </c>
      <c r="E5" s="25">
        <v>0.5</v>
      </c>
      <c r="F5" s="26">
        <f>$A$2*$B$2*$C$2*E5</f>
        <v>1235</v>
      </c>
      <c r="J5" s="23">
        <v>2</v>
      </c>
      <c r="K5" s="28" t="s">
        <v>12</v>
      </c>
      <c r="L5" s="25">
        <v>836</v>
      </c>
      <c r="M5" s="28" t="s">
        <v>13</v>
      </c>
    </row>
    <row r="6" spans="1:13">
      <c r="B6" s="29">
        <v>42.82</v>
      </c>
      <c r="C6" s="25">
        <v>10000</v>
      </c>
      <c r="D6" s="25" t="s">
        <v>14</v>
      </c>
      <c r="E6" s="25">
        <v>1</v>
      </c>
      <c r="F6" s="26">
        <f>A2*B6*C6*E6</f>
        <v>278.33</v>
      </c>
      <c r="K6" s="29" t="s">
        <v>15</v>
      </c>
      <c r="L6" s="25">
        <v>188.408</v>
      </c>
    </row>
    <row r="7" spans="1:13">
      <c r="B7" s="29">
        <v>124</v>
      </c>
      <c r="C7" s="25">
        <v>10000</v>
      </c>
      <c r="D7" s="25" t="s">
        <v>16</v>
      </c>
      <c r="E7" s="25">
        <v>0.8</v>
      </c>
      <c r="F7" s="26">
        <f>$A$2*$B$7*$C$7*E7</f>
        <v>644.8</v>
      </c>
      <c r="J7" s="23">
        <v>2</v>
      </c>
      <c r="K7" s="25" t="s">
        <v>16</v>
      </c>
      <c r="L7" s="25">
        <v>436.48</v>
      </c>
    </row>
    <row r="8" spans="1:13">
      <c r="B8" s="29"/>
      <c r="C8" s="25"/>
      <c r="D8" s="25" t="s">
        <v>17</v>
      </c>
      <c r="E8" s="25">
        <v>0.2</v>
      </c>
      <c r="F8" s="26">
        <f>$A$2*$B$7*$C$7*E8</f>
        <v>161.2</v>
      </c>
      <c r="J8" s="23">
        <v>7</v>
      </c>
      <c r="K8" s="25" t="s">
        <v>17</v>
      </c>
      <c r="L8" s="25">
        <v>109.12</v>
      </c>
      <c r="M8" s="23" t="s">
        <v>18</v>
      </c>
    </row>
    <row r="9" spans="1:13">
      <c r="B9" s="29">
        <v>52</v>
      </c>
      <c r="C9" s="25">
        <v>10000</v>
      </c>
      <c r="D9" s="25" t="s">
        <v>19</v>
      </c>
      <c r="E9" s="25">
        <v>1</v>
      </c>
      <c r="F9" s="26">
        <f>A2*B9*C9*1</f>
        <v>338</v>
      </c>
      <c r="J9" s="23">
        <v>2</v>
      </c>
      <c r="K9" s="25" t="s">
        <v>19</v>
      </c>
      <c r="L9" s="25">
        <v>228.8</v>
      </c>
    </row>
    <row r="10" spans="1:13">
      <c r="B10" s="29">
        <v>565</v>
      </c>
      <c r="C10" s="25">
        <v>10000</v>
      </c>
      <c r="D10" s="25" t="s">
        <v>20</v>
      </c>
      <c r="E10" s="25">
        <v>0.25</v>
      </c>
      <c r="F10" s="26">
        <f t="shared" ref="F10:F14" si="0">$A$2*$B$10*$C$10*E10</f>
        <v>918.125</v>
      </c>
      <c r="J10" s="23">
        <v>5</v>
      </c>
      <c r="K10" s="25" t="s">
        <v>20</v>
      </c>
      <c r="L10" s="25">
        <v>621.5</v>
      </c>
    </row>
    <row r="11" spans="1:13">
      <c r="B11" s="29"/>
      <c r="C11" s="25"/>
      <c r="D11" s="25" t="s">
        <v>21</v>
      </c>
      <c r="E11" s="25">
        <v>0.2</v>
      </c>
      <c r="F11" s="26">
        <f t="shared" si="0"/>
        <v>734.5</v>
      </c>
      <c r="J11" s="23">
        <v>7</v>
      </c>
      <c r="K11" s="25" t="s">
        <v>21</v>
      </c>
      <c r="L11" s="25">
        <v>497.2</v>
      </c>
    </row>
    <row r="12" ht="16.5" spans="1:13">
      <c r="B12" s="29"/>
      <c r="C12" s="25"/>
      <c r="D12" s="25" t="s">
        <v>22</v>
      </c>
      <c r="E12" s="25">
        <v>0.15</v>
      </c>
      <c r="F12" s="26">
        <f t="shared" si="0"/>
        <v>550.875</v>
      </c>
      <c r="K12" s="25" t="s">
        <v>22</v>
      </c>
      <c r="L12" s="25">
        <v>372.9</v>
      </c>
      <c r="M12" s="13" t="s">
        <v>23</v>
      </c>
    </row>
    <row r="13" spans="1:13">
      <c r="B13" s="29"/>
      <c r="C13" s="25"/>
      <c r="D13" s="25" t="s">
        <v>24</v>
      </c>
      <c r="E13" s="25">
        <v>0.15</v>
      </c>
      <c r="F13" s="26">
        <f t="shared" si="0"/>
        <v>550.875</v>
      </c>
      <c r="J13" s="23">
        <v>3</v>
      </c>
      <c r="K13" s="25" t="s">
        <v>24</v>
      </c>
      <c r="L13" s="25">
        <v>372.9</v>
      </c>
    </row>
    <row r="14" spans="1:13">
      <c r="B14" s="29"/>
      <c r="C14" s="25"/>
      <c r="D14" s="25" t="s">
        <v>25</v>
      </c>
      <c r="E14" s="25">
        <v>0.25</v>
      </c>
      <c r="F14" s="26">
        <f t="shared" si="0"/>
        <v>918.125</v>
      </c>
      <c r="J14" s="23">
        <v>3</v>
      </c>
      <c r="K14" s="25" t="s">
        <v>25</v>
      </c>
      <c r="L14" s="25">
        <v>621.5</v>
      </c>
    </row>
    <row r="15" spans="1:13">
      <c r="B15" s="29">
        <v>22.5</v>
      </c>
      <c r="C15" s="25">
        <v>10000</v>
      </c>
      <c r="D15" s="25" t="s">
        <v>26</v>
      </c>
      <c r="E15" s="25">
        <v>1</v>
      </c>
      <c r="F15" s="26">
        <f>A2*B15*C15*E15</f>
        <v>146.25</v>
      </c>
      <c r="K15" s="25" t="s">
        <v>26</v>
      </c>
      <c r="L15" s="25">
        <v>99</v>
      </c>
    </row>
    <row r="16" spans="1:13">
      <c r="B16" s="29">
        <v>12.5</v>
      </c>
      <c r="C16" s="25">
        <v>10000</v>
      </c>
      <c r="D16" s="25" t="s">
        <v>20</v>
      </c>
      <c r="E16" s="25">
        <v>1</v>
      </c>
      <c r="F16" s="26">
        <f>$A$2*$B$16*$C$16*E16</f>
        <v>81.25</v>
      </c>
      <c r="J16" s="23">
        <v>5</v>
      </c>
      <c r="K16" s="25" t="s">
        <v>20</v>
      </c>
      <c r="L16" s="25">
        <v>55</v>
      </c>
    </row>
    <row r="17" spans="2:13">
      <c r="B17" s="29">
        <v>297.5</v>
      </c>
      <c r="C17" s="25">
        <v>10000</v>
      </c>
      <c r="D17" s="25" t="s">
        <v>27</v>
      </c>
      <c r="E17" s="25">
        <v>1</v>
      </c>
      <c r="F17" s="26">
        <f>$A$2*B17*C17*E17</f>
        <v>1933.75</v>
      </c>
      <c r="J17" s="23">
        <v>1</v>
      </c>
      <c r="K17" s="28" t="s">
        <v>27</v>
      </c>
      <c r="L17" s="25">
        <v>1309</v>
      </c>
      <c r="M17" s="23" t="s">
        <v>28</v>
      </c>
    </row>
    <row r="18" spans="2:13">
      <c r="B18" s="29">
        <v>37</v>
      </c>
      <c r="C18" s="25">
        <v>10000</v>
      </c>
      <c r="D18" s="25" t="s">
        <v>27</v>
      </c>
      <c r="E18" s="25">
        <v>1</v>
      </c>
      <c r="F18" s="26">
        <f>A2*B18*C18*E18</f>
        <v>240.5</v>
      </c>
      <c r="J18" s="23">
        <v>1</v>
      </c>
      <c r="K18" s="28" t="s">
        <v>27</v>
      </c>
      <c r="L18" s="25">
        <v>162.8</v>
      </c>
      <c r="M18" s="23" t="s">
        <v>28</v>
      </c>
    </row>
    <row r="19" spans="2:13">
      <c r="B19" s="29">
        <v>72</v>
      </c>
      <c r="C19" s="25">
        <v>10000</v>
      </c>
      <c r="D19" s="25" t="s">
        <v>27</v>
      </c>
      <c r="E19" s="25">
        <v>0.3</v>
      </c>
      <c r="F19" s="26">
        <f>$A$2*$B$19*$C$19*E19</f>
        <v>140.4</v>
      </c>
      <c r="J19" s="23">
        <v>1</v>
      </c>
      <c r="K19" s="25" t="s">
        <v>27</v>
      </c>
      <c r="L19" s="25">
        <v>95.04</v>
      </c>
      <c r="M19" s="23" t="s">
        <v>28</v>
      </c>
    </row>
    <row r="20" spans="2:13">
      <c r="B20" s="29"/>
      <c r="C20" s="25"/>
      <c r="D20" s="25" t="s">
        <v>29</v>
      </c>
      <c r="E20" s="25">
        <v>0.7</v>
      </c>
      <c r="F20" s="26">
        <f>$A$2*$B$19*$C$19*E20</f>
        <v>327.6</v>
      </c>
      <c r="J20" s="23">
        <v>1</v>
      </c>
      <c r="K20" s="25" t="s">
        <v>30</v>
      </c>
      <c r="L20" s="25">
        <v>221.76</v>
      </c>
      <c r="M20" s="25" t="s">
        <v>31</v>
      </c>
    </row>
    <row r="21" spans="2:13">
      <c r="B21" s="29">
        <v>299.5</v>
      </c>
      <c r="C21" s="25">
        <v>10000</v>
      </c>
      <c r="D21" s="25" t="s">
        <v>27</v>
      </c>
      <c r="E21" s="25">
        <v>1</v>
      </c>
      <c r="F21" s="26">
        <f>A2*B21*C21*E21</f>
        <v>1946.75</v>
      </c>
      <c r="J21" s="23">
        <v>1</v>
      </c>
      <c r="K21" s="25" t="s">
        <v>27</v>
      </c>
      <c r="L21" s="25">
        <v>1317.8</v>
      </c>
      <c r="M21" s="23" t="s">
        <v>28</v>
      </c>
    </row>
    <row r="22" spans="2:13">
      <c r="B22" s="29">
        <v>41</v>
      </c>
      <c r="C22" s="25">
        <v>10000</v>
      </c>
      <c r="D22" s="25" t="s">
        <v>32</v>
      </c>
      <c r="E22" s="25">
        <v>0.7</v>
      </c>
      <c r="F22" s="26">
        <f>A2*B22*C22*E22</f>
        <v>186.55</v>
      </c>
      <c r="J22" s="23">
        <v>6</v>
      </c>
      <c r="K22" s="25" t="s">
        <v>32</v>
      </c>
      <c r="L22" s="25">
        <v>126.28</v>
      </c>
      <c r="M22" s="23" t="s">
        <v>33</v>
      </c>
    </row>
    <row r="23" spans="2:13">
      <c r="B23" s="29"/>
      <c r="C23" s="25"/>
      <c r="D23" s="25" t="s">
        <v>12</v>
      </c>
      <c r="E23" s="25">
        <v>0.3</v>
      </c>
      <c r="F23" s="26">
        <f>A2*B22*C22*E23</f>
        <v>79.95</v>
      </c>
      <c r="J23" s="23">
        <v>2</v>
      </c>
      <c r="K23" s="25" t="s">
        <v>12</v>
      </c>
      <c r="L23" s="25">
        <v>54.12</v>
      </c>
    </row>
    <row r="24" spans="2:13">
      <c r="B24" s="29">
        <v>86</v>
      </c>
      <c r="C24" s="25">
        <v>10000</v>
      </c>
      <c r="D24" s="25" t="s">
        <v>32</v>
      </c>
      <c r="E24" s="25">
        <v>1</v>
      </c>
      <c r="F24" s="26">
        <f>A2*B24*C24*E24</f>
        <v>559</v>
      </c>
      <c r="J24" s="23">
        <v>6</v>
      </c>
      <c r="K24" s="25" t="s">
        <v>32</v>
      </c>
      <c r="L24" s="25">
        <v>378.4</v>
      </c>
      <c r="M24" s="23" t="s">
        <v>33</v>
      </c>
    </row>
    <row r="25" spans="2:13">
      <c r="B25" s="29">
        <v>36</v>
      </c>
      <c r="C25" s="25">
        <v>10000</v>
      </c>
      <c r="D25" s="25" t="s">
        <v>27</v>
      </c>
      <c r="E25" s="25">
        <v>1</v>
      </c>
      <c r="F25" s="26">
        <f>A2*B25*C25*E25</f>
        <v>234</v>
      </c>
      <c r="K25" s="25" t="s">
        <v>27</v>
      </c>
      <c r="L25" s="25">
        <v>158.4</v>
      </c>
      <c r="M25" s="23" t="s">
        <v>28</v>
      </c>
    </row>
    <row r="26" spans="2:13">
      <c r="B26" s="23">
        <v>70</v>
      </c>
      <c r="C26" s="23">
        <v>10000</v>
      </c>
      <c r="E26" s="23">
        <v>0.3</v>
      </c>
      <c r="F26" s="26">
        <f>A2*B26*C26*E26</f>
        <v>136.5</v>
      </c>
    </row>
    <row r="27" spans="2:13">
      <c r="E27" s="23">
        <v>0.7</v>
      </c>
      <c r="F27" s="26">
        <f>A2*B26*C26*E27</f>
        <v>318.5</v>
      </c>
    </row>
    <row r="28" spans="2:13">
      <c r="B28" s="23">
        <v>41</v>
      </c>
      <c r="C28" s="23">
        <v>10000</v>
      </c>
      <c r="E28" s="23">
        <v>1</v>
      </c>
      <c r="F28" s="26">
        <f>A2*B28*C28*E28</f>
        <v>266.5</v>
      </c>
    </row>
    <row r="29" spans="2:13">
      <c r="B29" s="23">
        <v>76</v>
      </c>
      <c r="C29" s="23">
        <v>10000</v>
      </c>
      <c r="E29" s="23">
        <v>0.4</v>
      </c>
      <c r="F29" s="26">
        <f>A2*B29*C29*E29</f>
        <v>197.6</v>
      </c>
    </row>
    <row r="30" spans="2:13">
      <c r="E30" s="23">
        <v>0.4</v>
      </c>
      <c r="F30" s="26">
        <f>A2*B29*C29*E30</f>
        <v>197.6</v>
      </c>
    </row>
    <row r="31" spans="2:13">
      <c r="E31" s="23">
        <v>0.05</v>
      </c>
      <c r="F31" s="26">
        <f>A2*B29*C29*E31</f>
        <v>24.7</v>
      </c>
    </row>
    <row r="32" spans="2:13">
      <c r="E32" s="23">
        <v>0.05</v>
      </c>
      <c r="F32" s="26">
        <f>A2*B29*C29*E32</f>
        <v>24.7</v>
      </c>
    </row>
    <row r="33" spans="5:6">
      <c r="E33" s="23">
        <v>0.1</v>
      </c>
      <c r="F33" s="26">
        <f>A2*B29*C29*E33</f>
        <v>49.4</v>
      </c>
    </row>
  </sheetData>
  <autoFilter xmlns:etc="http://www.wps.cn/officeDocument/2017/etCustomData" ref="K1:L25" etc:filterBottomFollowUsedRange="0">
    <extLst/>
  </autoFilter>
  <mergeCells count="10">
    <mergeCell ref="B2:B5"/>
    <mergeCell ref="B7:B8"/>
    <mergeCell ref="B10:B14"/>
    <mergeCell ref="B19:B20"/>
    <mergeCell ref="B22:B23"/>
    <mergeCell ref="C2:C5"/>
    <mergeCell ref="C7:C8"/>
    <mergeCell ref="C10:C14"/>
    <mergeCell ref="C19:C20"/>
    <mergeCell ref="C22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view="pageBreakPreview" zoomScaleNormal="100" topLeftCell="A3" workbookViewId="0">
      <selection activeCell="N13" sqref="N13"/>
    </sheetView>
  </sheetViews>
  <sheetFormatPr defaultColWidth="11.3333333333333" defaultRowHeight="16.5"/>
  <cols>
    <col min="1" max="1" width="17.3333333333333" style="1" customWidth="1"/>
    <col min="2" max="2" width="7" style="1" customWidth="1"/>
    <col min="3" max="3" width="12.8888888888889" style="1" customWidth="1"/>
    <col min="4" max="4" width="17.8888888888889" style="1" customWidth="1"/>
    <col min="5" max="5" width="19.4444444444444" style="1" customWidth="1"/>
    <col min="6" max="6" width="7.11111111111111" style="1" customWidth="1"/>
    <col min="7" max="9" width="5.44444444444444" style="1" customWidth="1"/>
    <col min="10" max="10" width="7.88888888888889" style="1" customWidth="1"/>
    <col min="11" max="11" width="11.3333333333333" style="1"/>
    <col min="12" max="12" width="21.4444444444444" style="1" customWidth="1"/>
    <col min="13" max="16384" width="11.3333333333333" style="1"/>
  </cols>
  <sheetData>
    <row r="1" ht="36" customHeight="1" spans="1:12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 t="s">
        <v>35</v>
      </c>
      <c r="B2" s="3" t="s">
        <v>36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  <c r="I2" s="3" t="s">
        <v>43</v>
      </c>
      <c r="J2" s="3" t="s">
        <v>44</v>
      </c>
      <c r="K2" s="4" t="s">
        <v>45</v>
      </c>
      <c r="L2" s="5" t="s">
        <v>46</v>
      </c>
    </row>
    <row r="3" ht="22" customHeight="1" spans="1:12">
      <c r="A3" s="6" t="s">
        <v>47</v>
      </c>
      <c r="B3" s="7" t="s">
        <v>48</v>
      </c>
      <c r="C3" s="6" t="s">
        <v>49</v>
      </c>
      <c r="D3" s="6" t="s">
        <v>50</v>
      </c>
      <c r="E3" s="6">
        <v>400.5</v>
      </c>
      <c r="F3" s="8"/>
      <c r="G3" s="9"/>
      <c r="H3" s="9"/>
      <c r="I3" s="10"/>
      <c r="J3" s="11">
        <v>0.09</v>
      </c>
      <c r="K3" s="8">
        <v>3</v>
      </c>
      <c r="L3" s="12"/>
    </row>
    <row r="4" ht="33" customHeight="1" spans="1:12">
      <c r="A4" s="13"/>
      <c r="B4" s="14"/>
      <c r="C4" s="6" t="s">
        <v>49</v>
      </c>
      <c r="D4" s="13" t="s">
        <v>51</v>
      </c>
      <c r="E4" s="13">
        <v>217</v>
      </c>
      <c r="F4" s="15"/>
      <c r="G4" s="16"/>
      <c r="H4" s="16"/>
      <c r="I4" s="17"/>
      <c r="J4" s="18"/>
      <c r="K4" s="15">
        <v>3</v>
      </c>
      <c r="L4" s="15"/>
    </row>
    <row r="5" ht="59" customHeight="1" spans="1:12">
      <c r="A5" s="13"/>
      <c r="B5" s="14"/>
      <c r="C5" s="13" t="s">
        <v>52</v>
      </c>
      <c r="D5" s="13" t="s">
        <v>53</v>
      </c>
      <c r="E5" s="13">
        <v>278.33</v>
      </c>
      <c r="F5" s="15"/>
      <c r="G5" s="16"/>
      <c r="H5" s="16"/>
      <c r="I5" s="17"/>
      <c r="J5" s="18"/>
      <c r="K5" s="15">
        <v>3</v>
      </c>
      <c r="L5" s="15"/>
    </row>
    <row r="6" ht="22" customHeight="1" spans="1:12">
      <c r="A6" s="13"/>
      <c r="B6" s="14"/>
      <c r="C6" s="13" t="s">
        <v>54</v>
      </c>
      <c r="D6" s="13" t="s">
        <v>55</v>
      </c>
      <c r="E6" s="13">
        <v>644.8</v>
      </c>
      <c r="F6" s="15"/>
      <c r="G6" s="16"/>
      <c r="H6" s="16"/>
      <c r="I6" s="17"/>
      <c r="J6" s="18"/>
      <c r="K6" s="15">
        <v>3</v>
      </c>
      <c r="L6" s="15"/>
    </row>
    <row r="7" ht="54" customHeight="1" spans="1:12">
      <c r="A7" s="13"/>
      <c r="B7" s="14"/>
      <c r="C7" s="13" t="s">
        <v>54</v>
      </c>
      <c r="D7" s="13" t="s">
        <v>56</v>
      </c>
      <c r="E7" s="13">
        <v>1235</v>
      </c>
      <c r="F7" s="15"/>
      <c r="G7" s="16"/>
      <c r="H7" s="16"/>
      <c r="I7" s="17"/>
      <c r="J7" s="18"/>
      <c r="K7" s="15">
        <v>3</v>
      </c>
      <c r="L7" s="15"/>
    </row>
    <row r="8" spans="1:12">
      <c r="A8" s="13"/>
      <c r="B8" s="14"/>
      <c r="C8" s="13" t="s">
        <v>54</v>
      </c>
      <c r="D8" s="13" t="s">
        <v>57</v>
      </c>
      <c r="E8" s="13">
        <f>338</f>
        <v>338</v>
      </c>
      <c r="F8" s="15"/>
      <c r="G8" s="16"/>
      <c r="H8" s="16"/>
      <c r="I8" s="17"/>
      <c r="J8" s="18"/>
      <c r="K8" s="15">
        <v>3</v>
      </c>
      <c r="L8" s="15"/>
    </row>
    <row r="9" ht="22" customHeight="1" spans="1:12">
      <c r="A9" s="13"/>
      <c r="B9" s="14"/>
      <c r="C9" s="13" t="s">
        <v>54</v>
      </c>
      <c r="D9" s="13" t="s">
        <v>58</v>
      </c>
      <c r="E9" s="13" t="s">
        <v>59</v>
      </c>
      <c r="F9" s="15"/>
      <c r="G9" s="16"/>
      <c r="H9" s="16"/>
      <c r="I9" s="17"/>
      <c r="J9" s="18"/>
      <c r="K9" s="15">
        <v>3</v>
      </c>
      <c r="L9" s="15"/>
    </row>
    <row r="10" ht="22" customHeight="1" spans="1:12">
      <c r="A10" s="13"/>
      <c r="B10" s="14"/>
      <c r="C10" s="13" t="s">
        <v>54</v>
      </c>
      <c r="D10" s="13" t="s">
        <v>60</v>
      </c>
      <c r="E10" s="13">
        <v>79.95</v>
      </c>
      <c r="F10" s="15"/>
      <c r="G10" s="16"/>
      <c r="H10" s="16"/>
      <c r="I10" s="17"/>
      <c r="J10" s="18"/>
      <c r="K10" s="15">
        <v>3</v>
      </c>
      <c r="L10" s="15"/>
    </row>
    <row r="11" ht="22" customHeight="1" spans="1:12">
      <c r="A11" s="13"/>
      <c r="B11" s="19"/>
      <c r="C11" s="13" t="s">
        <v>61</v>
      </c>
      <c r="D11" s="13" t="s">
        <v>59</v>
      </c>
      <c r="E11" s="13">
        <v>20</v>
      </c>
      <c r="F11" s="15"/>
      <c r="G11" s="16"/>
      <c r="H11" s="16"/>
      <c r="I11" s="17"/>
      <c r="J11" s="18"/>
      <c r="K11" s="15">
        <v>3</v>
      </c>
      <c r="L11" s="15"/>
    </row>
    <row r="12" ht="22" customHeight="1" spans="1:12">
      <c r="A12" s="13"/>
      <c r="B12" s="20" t="s">
        <v>62</v>
      </c>
      <c r="C12" s="13" t="s">
        <v>63</v>
      </c>
      <c r="D12" s="13" t="s">
        <v>64</v>
      </c>
      <c r="E12" s="13">
        <v>468</v>
      </c>
      <c r="F12" s="15"/>
      <c r="G12" s="16"/>
      <c r="H12" s="16"/>
      <c r="I12" s="17"/>
      <c r="J12" s="18"/>
      <c r="K12" s="15">
        <v>3</v>
      </c>
      <c r="L12" s="15"/>
    </row>
    <row r="13" ht="153" customHeight="1" spans="1:12">
      <c r="A13" s="13"/>
      <c r="B13" s="20"/>
      <c r="C13" s="13" t="s">
        <v>65</v>
      </c>
      <c r="D13" s="13" t="s">
        <v>66</v>
      </c>
      <c r="E13" s="13">
        <f>1947+234+41+137</f>
        <v>2359</v>
      </c>
      <c r="F13" s="15"/>
      <c r="G13" s="16"/>
      <c r="H13" s="16"/>
      <c r="I13" s="17"/>
      <c r="J13" s="18"/>
      <c r="K13" s="15">
        <v>3</v>
      </c>
      <c r="L13" s="21" t="s">
        <v>67</v>
      </c>
    </row>
    <row r="14" ht="41" customHeight="1" spans="1:12">
      <c r="A14" s="13"/>
      <c r="B14" s="20"/>
      <c r="C14" s="13" t="s">
        <v>65</v>
      </c>
      <c r="D14" s="13" t="s">
        <v>68</v>
      </c>
      <c r="E14" s="13">
        <f>1934+200</f>
        <v>2134</v>
      </c>
      <c r="F14" s="15"/>
      <c r="G14" s="16"/>
      <c r="H14" s="16"/>
      <c r="I14" s="17"/>
      <c r="J14" s="18"/>
      <c r="K14" s="15">
        <v>3</v>
      </c>
      <c r="L14" s="13" t="s">
        <v>69</v>
      </c>
    </row>
    <row r="15" ht="36" customHeight="1" spans="1:12">
      <c r="A15" s="13"/>
      <c r="B15" s="20"/>
      <c r="C15" s="13" t="s">
        <v>70</v>
      </c>
      <c r="D15" s="13" t="s">
        <v>71</v>
      </c>
      <c r="E15" s="13">
        <v>118</v>
      </c>
      <c r="F15" s="15"/>
      <c r="G15" s="16"/>
      <c r="H15" s="16"/>
      <c r="I15" s="17"/>
      <c r="J15" s="18"/>
      <c r="K15" s="15">
        <v>3</v>
      </c>
      <c r="L15" s="13" t="s">
        <v>69</v>
      </c>
    </row>
    <row r="16" ht="28" customHeight="1" spans="1:12">
      <c r="A16" s="13"/>
      <c r="B16" s="20"/>
      <c r="C16" s="13" t="s">
        <v>70</v>
      </c>
      <c r="D16" s="13" t="s">
        <v>72</v>
      </c>
      <c r="E16" s="13">
        <v>800</v>
      </c>
      <c r="F16" s="15"/>
      <c r="G16" s="16"/>
      <c r="H16" s="16"/>
      <c r="I16" s="17"/>
      <c r="J16" s="18"/>
      <c r="K16" s="15">
        <v>3</v>
      </c>
      <c r="L16" s="13" t="s">
        <v>69</v>
      </c>
    </row>
    <row r="17" ht="28" customHeight="1" spans="1:12">
      <c r="A17" s="13"/>
      <c r="B17" s="20"/>
      <c r="C17" s="13" t="s">
        <v>73</v>
      </c>
      <c r="D17" s="13" t="s">
        <v>74</v>
      </c>
      <c r="E17" s="13">
        <v>198</v>
      </c>
      <c r="F17" s="15"/>
      <c r="G17" s="16"/>
      <c r="H17" s="16"/>
      <c r="I17" s="17"/>
      <c r="J17" s="18"/>
      <c r="K17" s="15">
        <v>3</v>
      </c>
      <c r="L17" s="13" t="s">
        <v>69</v>
      </c>
    </row>
    <row r="18" ht="62" customHeight="1" spans="1:12">
      <c r="A18" s="13"/>
      <c r="B18" s="20"/>
      <c r="C18" s="13" t="s">
        <v>70</v>
      </c>
      <c r="D18" s="13" t="s">
        <v>75</v>
      </c>
      <c r="E18" s="13">
        <f>81+198</f>
        <v>279</v>
      </c>
      <c r="F18" s="15"/>
      <c r="G18" s="16"/>
      <c r="H18" s="16"/>
      <c r="I18" s="17"/>
      <c r="J18" s="18"/>
      <c r="K18" s="15">
        <v>3</v>
      </c>
      <c r="L18" s="13" t="s">
        <v>69</v>
      </c>
    </row>
    <row r="19" ht="39" customHeight="1" spans="1:12">
      <c r="A19" s="13"/>
      <c r="B19" s="20"/>
      <c r="C19" s="13" t="s">
        <v>73</v>
      </c>
      <c r="D19" s="13" t="s">
        <v>76</v>
      </c>
      <c r="E19" s="13">
        <f>146</f>
        <v>146</v>
      </c>
      <c r="F19" s="15"/>
      <c r="G19" s="16"/>
      <c r="H19" s="16"/>
      <c r="I19" s="17"/>
      <c r="J19" s="18"/>
      <c r="K19" s="15">
        <v>3</v>
      </c>
      <c r="L19" s="13"/>
    </row>
    <row r="20" ht="54" customHeight="1" spans="1:12">
      <c r="A20" s="13"/>
      <c r="B20" s="20"/>
      <c r="C20" s="13" t="s">
        <v>77</v>
      </c>
      <c r="D20" s="13" t="s">
        <v>78</v>
      </c>
      <c r="E20" s="13">
        <f>186.55+559</f>
        <v>745.55</v>
      </c>
      <c r="F20" s="15"/>
      <c r="G20" s="16"/>
      <c r="H20" s="16"/>
      <c r="I20" s="17"/>
      <c r="J20" s="18"/>
      <c r="K20" s="15">
        <v>3</v>
      </c>
      <c r="L20" s="13"/>
    </row>
    <row r="21" ht="57" customHeight="1" spans="1:12">
      <c r="A21" s="13"/>
      <c r="B21" s="14" t="s">
        <v>79</v>
      </c>
      <c r="C21" s="13" t="s">
        <v>80</v>
      </c>
      <c r="D21" s="13" t="s">
        <v>81</v>
      </c>
      <c r="E21" s="13">
        <f>735+25</f>
        <v>760</v>
      </c>
      <c r="F21" s="15"/>
      <c r="G21" s="17"/>
      <c r="H21" s="16"/>
      <c r="I21" s="17"/>
      <c r="J21" s="18"/>
      <c r="K21" s="15">
        <v>3</v>
      </c>
      <c r="L21" s="13" t="s">
        <v>69</v>
      </c>
    </row>
    <row r="22" ht="36" customHeight="1" spans="1:12">
      <c r="A22" s="13"/>
      <c r="B22" s="14"/>
      <c r="C22" s="13" t="s">
        <v>80</v>
      </c>
      <c r="D22" s="13" t="s">
        <v>82</v>
      </c>
      <c r="E22" s="13">
        <v>319</v>
      </c>
      <c r="F22" s="15"/>
      <c r="G22" s="17"/>
      <c r="H22" s="16"/>
      <c r="I22" s="17"/>
      <c r="J22" s="18"/>
      <c r="K22" s="15">
        <v>3</v>
      </c>
      <c r="L22" s="15"/>
    </row>
    <row r="23" ht="36" customHeight="1" spans="1:12">
      <c r="A23" s="13"/>
      <c r="B23" s="14"/>
      <c r="C23" s="13" t="s">
        <v>83</v>
      </c>
      <c r="D23" s="13" t="s">
        <v>84</v>
      </c>
      <c r="E23" s="13">
        <v>90</v>
      </c>
      <c r="F23" s="15"/>
      <c r="G23" s="17"/>
      <c r="H23" s="16"/>
      <c r="I23" s="17"/>
      <c r="J23" s="18"/>
      <c r="K23" s="15">
        <v>3</v>
      </c>
      <c r="L23" s="15"/>
    </row>
    <row r="24" ht="36" customHeight="1" spans="1:12">
      <c r="A24" s="13"/>
      <c r="B24" s="14"/>
      <c r="C24" s="13" t="s">
        <v>85</v>
      </c>
      <c r="D24" s="13" t="s">
        <v>59</v>
      </c>
      <c r="E24" s="13">
        <v>51</v>
      </c>
      <c r="F24" s="15"/>
      <c r="G24" s="17"/>
      <c r="H24" s="16"/>
      <c r="I24" s="17"/>
      <c r="J24" s="18"/>
      <c r="K24" s="15">
        <v>3</v>
      </c>
      <c r="L24" s="15"/>
    </row>
    <row r="25" ht="22" customHeight="1" spans="1:12">
      <c r="A25" s="13"/>
      <c r="B25" s="20" t="s">
        <v>86</v>
      </c>
      <c r="C25" s="13" t="s">
        <v>87</v>
      </c>
      <c r="D25" s="13" t="s">
        <v>88</v>
      </c>
      <c r="E25" s="13" t="s">
        <v>59</v>
      </c>
      <c r="F25" s="15"/>
      <c r="G25" s="17"/>
      <c r="H25" s="16"/>
      <c r="I25" s="17"/>
      <c r="J25" s="18"/>
      <c r="K25" s="15">
        <v>3</v>
      </c>
      <c r="L25" s="15"/>
    </row>
    <row r="26" ht="22" customHeight="1" spans="1:12">
      <c r="A26" s="13"/>
      <c r="B26" s="20"/>
      <c r="C26" s="13" t="s">
        <v>87</v>
      </c>
      <c r="D26" s="13" t="s">
        <v>89</v>
      </c>
      <c r="E26" s="13">
        <v>267</v>
      </c>
      <c r="F26" s="15"/>
      <c r="G26" s="17"/>
      <c r="H26" s="16"/>
      <c r="I26" s="17"/>
      <c r="J26" s="18"/>
      <c r="K26" s="15">
        <v>3</v>
      </c>
      <c r="L26" s="15"/>
    </row>
    <row r="27" ht="22" customHeight="1" spans="1:12">
      <c r="A27" s="13"/>
      <c r="B27" s="20"/>
      <c r="C27" s="13" t="s">
        <v>90</v>
      </c>
      <c r="D27" s="13" t="s">
        <v>91</v>
      </c>
      <c r="E27" s="13">
        <v>370.5</v>
      </c>
      <c r="F27" s="15"/>
      <c r="G27" s="17"/>
      <c r="H27" s="16"/>
      <c r="I27" s="17"/>
      <c r="J27" s="18"/>
      <c r="K27" s="15">
        <v>3</v>
      </c>
      <c r="L27" s="15" t="s">
        <v>69</v>
      </c>
    </row>
    <row r="28" spans="1:12">
      <c r="A28" s="13"/>
      <c r="B28" s="20"/>
      <c r="C28" s="13" t="s">
        <v>92</v>
      </c>
      <c r="D28" s="13" t="s">
        <v>23</v>
      </c>
      <c r="E28" s="13">
        <f>551+25</f>
        <v>576</v>
      </c>
      <c r="F28" s="15"/>
      <c r="G28" s="17"/>
      <c r="H28" s="16"/>
      <c r="I28" s="17"/>
      <c r="J28" s="18"/>
      <c r="K28" s="15">
        <v>3</v>
      </c>
      <c r="L28" s="13" t="s">
        <v>69</v>
      </c>
    </row>
    <row r="29" ht="22" customHeight="1" spans="1:12">
      <c r="A29" s="13"/>
      <c r="B29" s="20" t="s">
        <v>93</v>
      </c>
      <c r="C29" s="13" t="s">
        <v>94</v>
      </c>
      <c r="D29" s="13" t="s">
        <v>9</v>
      </c>
      <c r="E29" s="13">
        <v>247</v>
      </c>
      <c r="F29" s="15"/>
      <c r="G29" s="16"/>
      <c r="H29" s="16"/>
      <c r="I29" s="17"/>
      <c r="J29" s="18"/>
      <c r="K29" s="15">
        <v>3</v>
      </c>
      <c r="L29" s="15"/>
    </row>
    <row r="30" ht="22" customHeight="1" spans="1:12">
      <c r="A30" s="13"/>
      <c r="B30" s="20"/>
      <c r="C30" s="13" t="s">
        <v>95</v>
      </c>
      <c r="D30" s="13" t="s">
        <v>59</v>
      </c>
      <c r="E30" s="13" t="s">
        <v>59</v>
      </c>
      <c r="F30" s="15"/>
      <c r="G30" s="16"/>
      <c r="H30" s="16"/>
      <c r="I30" s="17"/>
      <c r="J30" s="18"/>
      <c r="K30" s="15">
        <v>3</v>
      </c>
      <c r="L30" s="15" t="s">
        <v>69</v>
      </c>
    </row>
    <row r="31" ht="22" customHeight="1" spans="1:12">
      <c r="A31" s="13"/>
      <c r="B31" s="20" t="s">
        <v>96</v>
      </c>
      <c r="C31" s="13" t="s">
        <v>97</v>
      </c>
      <c r="D31" s="13" t="s">
        <v>98</v>
      </c>
      <c r="E31" s="13" t="s">
        <v>99</v>
      </c>
      <c r="F31" s="15"/>
      <c r="G31" s="16"/>
      <c r="H31" s="16"/>
      <c r="I31" s="17"/>
      <c r="J31" s="18"/>
      <c r="K31" s="15">
        <v>3</v>
      </c>
      <c r="L31" s="15" t="s">
        <v>69</v>
      </c>
    </row>
    <row r="32" spans="1:12">
      <c r="A32" s="13"/>
      <c r="B32" s="13" t="s">
        <v>100</v>
      </c>
      <c r="C32" s="13" t="s">
        <v>101</v>
      </c>
      <c r="D32" s="13" t="s">
        <v>102</v>
      </c>
      <c r="E32" s="13">
        <v>551</v>
      </c>
      <c r="F32" s="15"/>
      <c r="G32" s="16"/>
      <c r="H32" s="16"/>
      <c r="I32" s="17"/>
      <c r="J32" s="18"/>
      <c r="K32" s="15">
        <v>3</v>
      </c>
      <c r="L32" s="13" t="s">
        <v>69</v>
      </c>
    </row>
    <row r="33" ht="22" customHeight="1" spans="1:12">
      <c r="A33" s="13"/>
      <c r="B33" s="13"/>
      <c r="C33" s="13" t="s">
        <v>103</v>
      </c>
      <c r="D33" s="13" t="s">
        <v>104</v>
      </c>
      <c r="E33" s="13">
        <f>918+49</f>
        <v>967</v>
      </c>
      <c r="F33" s="15"/>
      <c r="G33" s="17"/>
      <c r="H33" s="17"/>
      <c r="I33" s="17"/>
      <c r="J33" s="18"/>
      <c r="K33" s="15">
        <v>2</v>
      </c>
      <c r="L33" s="13" t="s">
        <v>69</v>
      </c>
    </row>
    <row r="34" ht="22" customHeight="1" spans="1:12">
      <c r="A34" s="13"/>
      <c r="B34" s="13"/>
      <c r="C34" s="13"/>
      <c r="D34" s="13"/>
      <c r="E34" s="13"/>
      <c r="F34" s="15"/>
      <c r="G34" s="17"/>
      <c r="H34" s="17"/>
      <c r="I34" s="17"/>
      <c r="J34" s="22"/>
      <c r="K34" s="15">
        <v>2</v>
      </c>
      <c r="L34" s="13" t="s">
        <v>69</v>
      </c>
    </row>
  </sheetData>
  <sheetProtection formatCells="0" insertHyperlinks="0" autoFilter="0"/>
  <autoFilter xmlns:etc="http://www.wps.cn/officeDocument/2017/etCustomData" ref="A2:L34" etc:filterBottomFollowUsedRange="0">
    <extLst/>
  </autoFilter>
  <mergeCells count="12">
    <mergeCell ref="A1:L1"/>
    <mergeCell ref="A3:A34"/>
    <mergeCell ref="B3:B11"/>
    <mergeCell ref="B12:B20"/>
    <mergeCell ref="B21:B24"/>
    <mergeCell ref="B25:B28"/>
    <mergeCell ref="B29:B30"/>
    <mergeCell ref="B32:B34"/>
    <mergeCell ref="C33:C34"/>
    <mergeCell ref="D33:D34"/>
    <mergeCell ref="E33:E34"/>
    <mergeCell ref="J3:J34"/>
  </mergeCells>
  <pageMargins left="0.751388888888889" right="0.751388888888889" top="0.432638888888889" bottom="1" header="0.5" footer="0.5"/>
  <pageSetup paperSize="9" scale="81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WWO_wpscloud_20251213095721-89989c4dbf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报价单及相关要求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郭林杰</cp:lastModifiedBy>
  <dcterms:created xsi:type="dcterms:W3CDTF">2025-12-18T17:54:00Z</dcterms:created>
  <dcterms:modified xsi:type="dcterms:W3CDTF">2025-12-30T00:54:04Z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A3DC6DA27C49479F9E36DC13EACEE2DB_13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